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orimaloney/Documents/EBTJV/operations/budgets/"/>
    </mc:Choice>
  </mc:AlternateContent>
  <xr:revisionPtr revIDLastSave="0" documentId="13_ncr:1_{F55F837B-1B23-BA4E-91FC-ACA280B6AACE}" xr6:coauthVersionLast="47" xr6:coauthVersionMax="47" xr10:uidLastSave="{00000000-0000-0000-0000-000000000000}"/>
  <bookViews>
    <workbookView xWindow="800" yWindow="520" windowWidth="25840" windowHeight="15480" xr2:uid="{CC5FCF04-6AC9-7B42-A271-DFB06423429D}"/>
  </bookViews>
  <sheets>
    <sheet name="budget with match and delawar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15" i="1"/>
  <c r="C15" i="1"/>
  <c r="D16" i="1"/>
  <c r="E19" i="1"/>
  <c r="B8" i="1"/>
  <c r="C16" i="1" s="1"/>
  <c r="D4" i="1"/>
  <c r="D12" i="1" s="1"/>
  <c r="E23" i="1"/>
  <c r="E22" i="1"/>
  <c r="E21" i="1"/>
  <c r="E18" i="1"/>
  <c r="E17" i="1"/>
  <c r="E13" i="1"/>
  <c r="D5" i="1"/>
  <c r="E16" i="1" l="1"/>
  <c r="C11" i="1"/>
  <c r="E11" i="1" s="1"/>
  <c r="C14" i="1" l="1"/>
  <c r="C24" i="1" s="1"/>
  <c r="C25" i="1" s="1"/>
  <c r="E12" i="1"/>
  <c r="D14" i="1"/>
  <c r="D24" i="1" s="1"/>
  <c r="E24" i="1" l="1"/>
  <c r="E14" i="1"/>
</calcChain>
</file>

<file path=xl/sharedStrings.xml><?xml version="1.0" encoding="utf-8"?>
<sst xmlns="http://schemas.openxmlformats.org/spreadsheetml/2006/main" count="31" uniqueCount="31">
  <si>
    <t>Hourly (FY25)</t>
  </si>
  <si>
    <t>NFHAP grant amount</t>
  </si>
  <si>
    <t>Total project costs</t>
  </si>
  <si>
    <t>Personnel - Coordinator on Delaware/other grant</t>
  </si>
  <si>
    <t>Travel for Delaware</t>
  </si>
  <si>
    <t>Total</t>
  </si>
  <si>
    <t>remaining</t>
  </si>
  <si>
    <t>Personnel - Coordinator 80%time @33.33/hr</t>
  </si>
  <si>
    <t>Delaware funding</t>
  </si>
  <si>
    <t>NFHP Expenses</t>
  </si>
  <si>
    <t>Travel</t>
  </si>
  <si>
    <t>10/1/26 - 3/31/28</t>
  </si>
  <si>
    <t>Outreach (printing and mailing, pulbishing costs, AWS storage space, subscriptions such as zoom and newsletter)</t>
  </si>
  <si>
    <t>501c(3) fees: HR consult, etc.</t>
  </si>
  <si>
    <t>Fringe-Benefits 30% (15-35%or flat rate depending on sponsor)</t>
  </si>
  <si>
    <t>EBTJV Catchment level assessment contractor</t>
  </si>
  <si>
    <t>401(K) contribution (currently 0; proposing 5%)</t>
  </si>
  <si>
    <t>Contractural  (10K website; 10K strategic planning)</t>
  </si>
  <si>
    <t>current CVI indirect rate</t>
  </si>
  <si>
    <t>We need to vote on this grant amount for NFHP, not the details. We will discuss budget details prior to award agreement w/FWS (summer 2026).</t>
  </si>
  <si>
    <t>Indirect costs -- 15% currently (nonprofits vary 8-16%)</t>
  </si>
  <si>
    <t>Personnel costs - Coord. Salary</t>
  </si>
  <si>
    <t>annual hours on NFHP (80%)</t>
  </si>
  <si>
    <t>Funding for catchment analysis - not incl. in indirect calcultions</t>
  </si>
  <si>
    <t>Total Delaware grant to ebtjv ( yr 2 of 3 yrs )</t>
  </si>
  <si>
    <t>NFHP award FY26</t>
  </si>
  <si>
    <t>EBTJV FY26 basic budget calcualtion sheet</t>
  </si>
  <si>
    <t>July 2026</t>
  </si>
  <si>
    <t>FWS grant agreements target assuming a federal budget</t>
  </si>
  <si>
    <t>Effective dates</t>
  </si>
  <si>
    <t>currently at 57K; seeking COL increase to 65K then 3% annually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</si>
</sst>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  <numFmt numFmtId="165" formatCode="_(&quot;$&quot;* #,##0.000_);_(&quot;$&quot;* \(#,##0.000\);_(&quot;$&quot;* &quot;-&quot;??_);_(@_)"/>
  </numFmts>
  <fonts count="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b/>
      <i/>
      <sz val="10"/>
      <color theme="1"/>
      <name val="Aptos Narrow"/>
      <scheme val="minor"/>
    </font>
    <font>
      <b/>
      <sz val="12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9" fontId="0" fillId="0" borderId="0" xfId="0" applyNumberFormat="1"/>
    <xf numFmtId="3" fontId="0" fillId="0" borderId="0" xfId="0" applyNumberFormat="1"/>
    <xf numFmtId="44" fontId="0" fillId="0" borderId="0" xfId="0" applyNumberFormat="1"/>
    <xf numFmtId="6" fontId="0" fillId="0" borderId="0" xfId="0" applyNumberFormat="1"/>
    <xf numFmtId="0" fontId="2" fillId="0" borderId="0" xfId="0" applyFont="1" applyAlignment="1">
      <alignment wrapText="1"/>
    </xf>
    <xf numFmtId="44" fontId="0" fillId="0" borderId="1" xfId="1" applyFont="1" applyBorder="1"/>
    <xf numFmtId="44" fontId="0" fillId="0" borderId="0" xfId="1" applyFont="1" applyBorder="1"/>
    <xf numFmtId="164" fontId="0" fillId="0" borderId="0" xfId="0" applyNumberFormat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4" fontId="0" fillId="0" borderId="2" xfId="1" applyFont="1" applyBorder="1"/>
    <xf numFmtId="44" fontId="0" fillId="0" borderId="6" xfId="1" applyFont="1" applyBorder="1"/>
    <xf numFmtId="44" fontId="0" fillId="0" borderId="2" xfId="0" applyNumberFormat="1" applyBorder="1"/>
    <xf numFmtId="44" fontId="0" fillId="0" borderId="1" xfId="0" applyNumberFormat="1" applyBorder="1"/>
    <xf numFmtId="44" fontId="0" fillId="0" borderId="0" xfId="1" applyFont="1"/>
    <xf numFmtId="44" fontId="3" fillId="0" borderId="0" xfId="1" applyFont="1" applyBorder="1"/>
    <xf numFmtId="165" fontId="0" fillId="0" borderId="0" xfId="1" applyNumberFormat="1" applyFont="1" applyBorder="1"/>
    <xf numFmtId="0" fontId="3" fillId="0" borderId="5" xfId="0" applyFont="1" applyBorder="1"/>
    <xf numFmtId="44" fontId="3" fillId="0" borderId="1" xfId="1" applyFont="1" applyBorder="1"/>
    <xf numFmtId="0" fontId="2" fillId="0" borderId="5" xfId="0" applyFont="1" applyBorder="1"/>
    <xf numFmtId="44" fontId="2" fillId="0" borderId="7" xfId="1" applyFont="1" applyBorder="1"/>
    <xf numFmtId="44" fontId="2" fillId="0" borderId="8" xfId="1" applyFont="1" applyBorder="1"/>
    <xf numFmtId="44" fontId="2" fillId="0" borderId="7" xfId="0" applyNumberFormat="1" applyFont="1" applyBorder="1"/>
    <xf numFmtId="44" fontId="2" fillId="0" borderId="0" xfId="1" applyFont="1"/>
    <xf numFmtId="0" fontId="0" fillId="0" borderId="9" xfId="0" applyBorder="1"/>
    <xf numFmtId="8" fontId="0" fillId="0" borderId="7" xfId="0" applyNumberFormat="1" applyBorder="1"/>
    <xf numFmtId="0" fontId="0" fillId="0" borderId="5" xfId="0" applyBorder="1" applyAlignment="1">
      <alignment wrapText="1"/>
    </xf>
    <xf numFmtId="4" fontId="0" fillId="0" borderId="0" xfId="0" applyNumberFormat="1" applyAlignment="1">
      <alignment wrapText="1"/>
    </xf>
    <xf numFmtId="0" fontId="4" fillId="2" borderId="10" xfId="0" applyFont="1" applyFill="1" applyBorder="1" applyAlignment="1">
      <alignment wrapText="1"/>
    </xf>
    <xf numFmtId="0" fontId="2" fillId="2" borderId="0" xfId="0" applyFont="1" applyFill="1" applyAlignment="1">
      <alignment horizontal="right"/>
    </xf>
    <xf numFmtId="6" fontId="5" fillId="2" borderId="1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A2F47-8562-4D4F-8C82-1CCCC0A83FC2}">
  <dimension ref="A1:H46"/>
  <sheetViews>
    <sheetView tabSelected="1" topLeftCell="A13" zoomScale="171" zoomScaleNormal="150" workbookViewId="0">
      <selection activeCell="C19" sqref="C19"/>
    </sheetView>
  </sheetViews>
  <sheetFormatPr baseColWidth="10" defaultRowHeight="16" x14ac:dyDescent="0.2"/>
  <cols>
    <col min="1" max="1" width="37.6640625" style="1" customWidth="1"/>
    <col min="2" max="2" width="42" customWidth="1"/>
    <col min="3" max="3" width="21.5" customWidth="1"/>
    <col min="4" max="4" width="17.5" customWidth="1"/>
    <col min="5" max="5" width="23.33203125" customWidth="1"/>
    <col min="6" max="6" width="17.5" customWidth="1"/>
    <col min="7" max="7" width="14" customWidth="1"/>
    <col min="8" max="8" width="14.33203125" customWidth="1"/>
    <col min="9" max="9" width="14" customWidth="1"/>
    <col min="10" max="10" width="17.5" customWidth="1"/>
    <col min="11" max="11" width="16.1640625" customWidth="1"/>
    <col min="12" max="12" width="11.5" bestFit="1" customWidth="1"/>
    <col min="14" max="14" width="11.5" bestFit="1" customWidth="1"/>
  </cols>
  <sheetData>
    <row r="1" spans="1:7" x14ac:dyDescent="0.2">
      <c r="A1" s="1" t="s">
        <v>26</v>
      </c>
    </row>
    <row r="2" spans="1:7" ht="51" x14ac:dyDescent="0.2">
      <c r="A2" s="6" t="s">
        <v>28</v>
      </c>
      <c r="B2" s="2" t="s">
        <v>27</v>
      </c>
      <c r="C2" s="1" t="s">
        <v>21</v>
      </c>
      <c r="D2" s="18">
        <f>65000*1.03</f>
        <v>66950</v>
      </c>
      <c r="E2" s="31" t="s">
        <v>30</v>
      </c>
    </row>
    <row r="3" spans="1:7" ht="17" thickBot="1" x14ac:dyDescent="0.25">
      <c r="A3" s="1" t="s">
        <v>29</v>
      </c>
      <c r="B3" t="s">
        <v>11</v>
      </c>
      <c r="D3" s="3"/>
      <c r="E3" s="3"/>
      <c r="F3" s="4"/>
      <c r="G3" s="4"/>
    </row>
    <row r="4" spans="1:7" ht="45" x14ac:dyDescent="0.2">
      <c r="B4" s="32" t="s">
        <v>19</v>
      </c>
      <c r="C4" s="1" t="s">
        <v>0</v>
      </c>
      <c r="D4" s="4">
        <f>(D2)/1950</f>
        <v>34.333333333333336</v>
      </c>
      <c r="E4" s="4"/>
      <c r="F4" s="4"/>
    </row>
    <row r="5" spans="1:7" ht="17" thickBot="1" x14ac:dyDescent="0.25">
      <c r="A5" s="33" t="s">
        <v>1</v>
      </c>
      <c r="B5" s="34">
        <v>125000</v>
      </c>
      <c r="C5" s="1" t="s">
        <v>22</v>
      </c>
      <c r="D5">
        <f>0.8*1950</f>
        <v>1560</v>
      </c>
      <c r="F5" s="4"/>
    </row>
    <row r="6" spans="1:7" ht="34" x14ac:dyDescent="0.2">
      <c r="A6" s="6" t="s">
        <v>23</v>
      </c>
      <c r="B6" s="5">
        <v>6000</v>
      </c>
      <c r="C6" s="1"/>
      <c r="D6" s="4"/>
      <c r="E6" s="4"/>
    </row>
    <row r="7" spans="1:7" x14ac:dyDescent="0.2">
      <c r="A7" s="1" t="s">
        <v>24</v>
      </c>
      <c r="B7" s="4">
        <v>76000</v>
      </c>
      <c r="D7" s="7"/>
      <c r="E7" s="8"/>
    </row>
    <row r="8" spans="1:7" ht="17" x14ac:dyDescent="0.2">
      <c r="A8" s="6" t="s">
        <v>25</v>
      </c>
      <c r="B8" s="5">
        <f>B5-B6</f>
        <v>119000</v>
      </c>
      <c r="E8" s="4"/>
    </row>
    <row r="9" spans="1:7" ht="17" x14ac:dyDescent="0.2">
      <c r="A9" s="6" t="s">
        <v>18</v>
      </c>
      <c r="B9" s="9">
        <v>0.15</v>
      </c>
      <c r="D9" s="4"/>
    </row>
    <row r="10" spans="1:7" x14ac:dyDescent="0.2">
      <c r="C10" s="10" t="s">
        <v>9</v>
      </c>
      <c r="D10" s="11" t="s">
        <v>8</v>
      </c>
      <c r="E10" s="12" t="s">
        <v>2</v>
      </c>
    </row>
    <row r="11" spans="1:7" ht="17" x14ac:dyDescent="0.2">
      <c r="B11" s="30" t="s">
        <v>7</v>
      </c>
      <c r="C11" s="14">
        <f>D4*D5</f>
        <v>53560.000000000007</v>
      </c>
      <c r="D11" s="15"/>
      <c r="E11" s="16">
        <f>SUM(C11:D11)</f>
        <v>53560.000000000007</v>
      </c>
    </row>
    <row r="12" spans="1:7" x14ac:dyDescent="0.2">
      <c r="B12" s="13" t="s">
        <v>3</v>
      </c>
      <c r="C12" s="14"/>
      <c r="D12" s="8">
        <f>D4*0.2*1950</f>
        <v>13390.000000000002</v>
      </c>
      <c r="E12" s="17">
        <f>SUM(C12:D12)</f>
        <v>13390.000000000002</v>
      </c>
    </row>
    <row r="13" spans="1:7" x14ac:dyDescent="0.2">
      <c r="B13" s="13" t="s">
        <v>13</v>
      </c>
      <c r="C13" s="14">
        <v>2000</v>
      </c>
      <c r="D13" s="8"/>
      <c r="E13" s="17">
        <f>SUM(C13:D13)</f>
        <v>2000</v>
      </c>
    </row>
    <row r="14" spans="1:7" ht="34" x14ac:dyDescent="0.2">
      <c r="B14" s="30" t="s">
        <v>14</v>
      </c>
      <c r="C14" s="7">
        <f>(0.3*(C11+C13))</f>
        <v>16668</v>
      </c>
      <c r="D14" s="8">
        <f>0.3*D12</f>
        <v>4017.0000000000005</v>
      </c>
      <c r="E14" s="17">
        <f>SUM(C14:D14)</f>
        <v>20685</v>
      </c>
      <c r="F14" s="18"/>
    </row>
    <row r="15" spans="1:7" ht="17" x14ac:dyDescent="0.2">
      <c r="B15" s="30" t="s">
        <v>16</v>
      </c>
      <c r="C15" s="7">
        <f>0.05*D2*0.8</f>
        <v>2678</v>
      </c>
      <c r="D15" s="8">
        <f>0.05*0.2*D2</f>
        <v>669.50000000000011</v>
      </c>
      <c r="E15" s="17"/>
      <c r="F15" s="18"/>
    </row>
    <row r="16" spans="1:7" ht="34" x14ac:dyDescent="0.2">
      <c r="B16" s="30" t="s">
        <v>20</v>
      </c>
      <c r="C16" s="7">
        <f>(B8-(B8/(1+B9)))</f>
        <v>15521.739130434769</v>
      </c>
      <c r="D16" s="20">
        <f>(30000-(30000/(1+B9)))</f>
        <v>3913.0434782608681</v>
      </c>
      <c r="E16" s="7">
        <f>SUM(C16:D16)</f>
        <v>19434.782608695637</v>
      </c>
      <c r="F16" s="18"/>
    </row>
    <row r="17" spans="2:8" ht="34" x14ac:dyDescent="0.2">
      <c r="B17" s="30" t="s">
        <v>17</v>
      </c>
      <c r="C17" s="7">
        <v>18000</v>
      </c>
      <c r="D17" s="8">
        <v>2000</v>
      </c>
      <c r="E17" s="17">
        <f>SUM(C17:D17)</f>
        <v>20000</v>
      </c>
      <c r="F17" s="18"/>
    </row>
    <row r="18" spans="2:8" ht="51" x14ac:dyDescent="0.2">
      <c r="B18" s="30" t="s">
        <v>12</v>
      </c>
      <c r="C18" s="7">
        <v>4500</v>
      </c>
      <c r="D18" s="8"/>
      <c r="E18" s="17">
        <f>SUM(C18:D18)</f>
        <v>4500</v>
      </c>
      <c r="F18" s="18"/>
    </row>
    <row r="19" spans="2:8" x14ac:dyDescent="0.2">
      <c r="B19" s="13" t="s">
        <v>10</v>
      </c>
      <c r="C19" s="7">
        <v>6000</v>
      </c>
      <c r="D19" s="8"/>
      <c r="E19" s="17">
        <f>SUM(C19:D19)</f>
        <v>6000</v>
      </c>
      <c r="F19" s="18"/>
    </row>
    <row r="20" spans="2:8" x14ac:dyDescent="0.2">
      <c r="B20" s="13" t="s">
        <v>4</v>
      </c>
      <c r="C20" s="7"/>
      <c r="D20" s="8">
        <v>1500</v>
      </c>
      <c r="E20" s="17"/>
      <c r="F20" s="18"/>
    </row>
    <row r="21" spans="2:8" x14ac:dyDescent="0.2">
      <c r="B21" s="13" t="s">
        <v>15</v>
      </c>
      <c r="C21" s="7">
        <v>6000</v>
      </c>
      <c r="D21" s="8"/>
      <c r="E21" s="7">
        <f>SUM(C21:D21)</f>
        <v>6000</v>
      </c>
      <c r="F21" s="18"/>
    </row>
    <row r="22" spans="2:8" x14ac:dyDescent="0.2">
      <c r="B22" s="13"/>
      <c r="C22" s="7"/>
      <c r="D22" s="8"/>
      <c r="E22" s="7">
        <f>SUM(C22:D22)</f>
        <v>0</v>
      </c>
    </row>
    <row r="23" spans="2:8" x14ac:dyDescent="0.2">
      <c r="B23" s="21"/>
      <c r="C23" s="22"/>
      <c r="D23" s="19"/>
      <c r="E23" s="22">
        <f>SUM(C23:D23)</f>
        <v>0</v>
      </c>
    </row>
    <row r="24" spans="2:8" x14ac:dyDescent="0.2">
      <c r="B24" s="23" t="s">
        <v>5</v>
      </c>
      <c r="C24" s="24">
        <f>SUM(C11:C23)</f>
        <v>124927.73913043477</v>
      </c>
      <c r="D24" s="25">
        <f>SUM(D11:D22)</f>
        <v>25489.543478260872</v>
      </c>
      <c r="E24" s="26">
        <f>SUM(C24:D24)</f>
        <v>150417.28260869565</v>
      </c>
      <c r="F24" s="27"/>
    </row>
    <row r="25" spans="2:8" x14ac:dyDescent="0.2">
      <c r="B25" s="28" t="s">
        <v>6</v>
      </c>
      <c r="C25" s="29">
        <f>B5-C24</f>
        <v>72.260869565230678</v>
      </c>
    </row>
    <row r="26" spans="2:8" x14ac:dyDescent="0.2">
      <c r="B26" s="1"/>
      <c r="C26" s="1"/>
      <c r="D26" s="1"/>
      <c r="E26" s="1"/>
      <c r="F26" s="1"/>
    </row>
    <row r="27" spans="2:8" x14ac:dyDescent="0.2">
      <c r="B27" s="1"/>
      <c r="C27" s="1"/>
      <c r="D27" s="1"/>
      <c r="E27" s="1"/>
      <c r="F27" s="1"/>
    </row>
    <row r="28" spans="2:8" ht="34" customHeight="1" x14ac:dyDescent="0.2">
      <c r="B28" s="1"/>
      <c r="C28" s="1"/>
      <c r="D28" s="1"/>
      <c r="E28" s="1"/>
      <c r="F28" s="1"/>
    </row>
    <row r="29" spans="2:8" ht="36" customHeight="1" x14ac:dyDescent="0.2">
      <c r="B29" s="1"/>
      <c r="C29" s="1"/>
      <c r="D29" s="1"/>
      <c r="E29" s="1"/>
      <c r="F29" s="1"/>
    </row>
    <row r="30" spans="2:8" ht="69" customHeight="1" x14ac:dyDescent="0.2">
      <c r="B30" s="1"/>
      <c r="C30" s="1"/>
      <c r="D30" s="1"/>
      <c r="E30" s="1"/>
      <c r="F30" s="1"/>
      <c r="G30" s="1"/>
      <c r="H30" s="1"/>
    </row>
    <row r="31" spans="2:8" ht="69" customHeight="1" x14ac:dyDescent="0.2">
      <c r="B31" s="1"/>
      <c r="C31" s="1"/>
      <c r="D31" s="1"/>
      <c r="E31" s="1"/>
      <c r="F31" s="1"/>
      <c r="G31" s="1"/>
      <c r="H31" s="1"/>
    </row>
    <row r="32" spans="2:8" x14ac:dyDescent="0.2">
      <c r="B32" s="1"/>
      <c r="C32" s="1"/>
      <c r="D32" s="1"/>
      <c r="E32" s="1"/>
      <c r="F32" s="1"/>
      <c r="G32" s="1"/>
      <c r="H32" s="1"/>
    </row>
    <row r="33" spans="2:8" x14ac:dyDescent="0.2">
      <c r="B33" s="1"/>
      <c r="C33" s="1"/>
      <c r="D33" s="1"/>
      <c r="E33" s="1"/>
      <c r="F33" s="1"/>
      <c r="G33" s="1"/>
      <c r="H33" s="1"/>
    </row>
    <row r="34" spans="2:8" x14ac:dyDescent="0.2">
      <c r="B34" s="1"/>
      <c r="C34" s="1"/>
      <c r="D34" s="1"/>
      <c r="E34" s="1"/>
      <c r="F34" s="1"/>
      <c r="G34" s="1"/>
      <c r="H34" s="1"/>
    </row>
    <row r="35" spans="2:8" x14ac:dyDescent="0.2">
      <c r="B35" s="1"/>
      <c r="C35" s="1"/>
      <c r="D35" s="1"/>
      <c r="E35" s="1"/>
      <c r="F35" s="1"/>
      <c r="G35" s="1"/>
      <c r="H35" s="1"/>
    </row>
    <row r="36" spans="2:8" x14ac:dyDescent="0.2">
      <c r="B36" s="1"/>
      <c r="C36" s="1"/>
      <c r="D36" s="1"/>
      <c r="E36" s="1"/>
      <c r="F36" s="1"/>
      <c r="G36" s="1"/>
      <c r="H36" s="1"/>
    </row>
    <row r="37" spans="2:8" x14ac:dyDescent="0.2">
      <c r="B37" s="1"/>
      <c r="C37" s="1"/>
      <c r="D37" s="1"/>
      <c r="E37" s="1"/>
      <c r="F37" s="1"/>
      <c r="G37" s="1"/>
      <c r="H37" s="1"/>
    </row>
    <row r="38" spans="2:8" x14ac:dyDescent="0.2">
      <c r="B38" s="1"/>
      <c r="C38" s="1"/>
      <c r="D38" s="1"/>
      <c r="E38" s="1"/>
      <c r="F38" s="1"/>
      <c r="G38" s="1"/>
      <c r="H38" s="1"/>
    </row>
    <row r="39" spans="2:8" x14ac:dyDescent="0.2">
      <c r="B39" s="1"/>
      <c r="C39" s="1"/>
      <c r="D39" s="1"/>
      <c r="E39" s="1"/>
      <c r="F39" s="1"/>
      <c r="G39" s="1"/>
      <c r="H39" s="1"/>
    </row>
    <row r="40" spans="2:8" x14ac:dyDescent="0.2">
      <c r="B40" s="1"/>
      <c r="C40" s="1"/>
      <c r="D40" s="1"/>
      <c r="E40" s="1"/>
      <c r="F40" s="1"/>
      <c r="G40" s="1"/>
      <c r="H40" s="1"/>
    </row>
    <row r="41" spans="2:8" x14ac:dyDescent="0.2">
      <c r="B41" s="1"/>
      <c r="C41" s="1"/>
      <c r="D41" s="1"/>
      <c r="E41" s="1"/>
      <c r="F41" s="1"/>
      <c r="G41" s="1"/>
      <c r="H41" s="1"/>
    </row>
    <row r="42" spans="2:8" x14ac:dyDescent="0.2">
      <c r="B42" s="1"/>
      <c r="C42" s="1"/>
      <c r="D42" s="1"/>
      <c r="E42" s="1"/>
      <c r="F42" s="1"/>
      <c r="G42" s="1"/>
      <c r="H42" s="1"/>
    </row>
    <row r="43" spans="2:8" x14ac:dyDescent="0.2">
      <c r="B43" s="1"/>
      <c r="C43" s="1"/>
      <c r="D43" s="1"/>
      <c r="E43" s="1"/>
      <c r="F43" s="1"/>
      <c r="G43" s="1"/>
      <c r="H43" s="1"/>
    </row>
    <row r="44" spans="2:8" x14ac:dyDescent="0.2">
      <c r="B44" s="1"/>
      <c r="C44" s="1"/>
      <c r="D44" s="1"/>
      <c r="E44" s="1"/>
      <c r="F44" s="1"/>
      <c r="G44" s="1"/>
      <c r="H44" s="1"/>
    </row>
    <row r="45" spans="2:8" x14ac:dyDescent="0.2">
      <c r="B45" s="1"/>
      <c r="C45" s="1"/>
      <c r="D45" s="1"/>
      <c r="E45" s="1"/>
      <c r="F45" s="1"/>
      <c r="G45" s="1"/>
      <c r="H45" s="1"/>
    </row>
    <row r="46" spans="2:8" x14ac:dyDescent="0.2">
      <c r="B46" s="1"/>
      <c r="C46" s="1"/>
      <c r="D46" s="1"/>
      <c r="E46" s="1"/>
      <c r="F46" s="1"/>
      <c r="G46" s="1"/>
      <c r="H4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with match and delaware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Maloney</dc:creator>
  <cp:lastModifiedBy>Lori Maloney</cp:lastModifiedBy>
  <dcterms:created xsi:type="dcterms:W3CDTF">2025-03-14T15:49:40Z</dcterms:created>
  <dcterms:modified xsi:type="dcterms:W3CDTF">2025-03-14T16:40:39Z</dcterms:modified>
</cp:coreProperties>
</file>